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80" windowHeight="12615" activeTab="0"/>
  </bookViews>
  <sheets>
    <sheet name="Elmos Semiconductor AG" sheetId="1" r:id="rId1"/>
  </sheets>
  <definedNames>
    <definedName name="_xlnm.Print_Area" localSheetId="0">'Elmos Semiconductor AG'!$A$1:$H$114</definedName>
  </definedNames>
  <calcPr fullCalcOnLoad="1"/>
</workbook>
</file>

<file path=xl/sharedStrings.xml><?xml version="1.0" encoding="utf-8"?>
<sst xmlns="http://schemas.openxmlformats.org/spreadsheetml/2006/main" count="346" uniqueCount="17">
  <si>
    <t>Xetra</t>
  </si>
  <si>
    <t>DE0005677108</t>
  </si>
  <si>
    <t>EUR</t>
  </si>
  <si>
    <t>Time (hh:mm:ss)</t>
  </si>
  <si>
    <t>Date</t>
  </si>
  <si>
    <t>Financial Instrument (ISIN)</t>
  </si>
  <si>
    <t>Nominal</t>
  </si>
  <si>
    <t>Currency</t>
  </si>
  <si>
    <t>Price</t>
  </si>
  <si>
    <t>Stock exchange (0=OTC)</t>
  </si>
  <si>
    <t>Total</t>
  </si>
  <si>
    <t>Total Day 4</t>
  </si>
  <si>
    <t>Total Day 3</t>
  </si>
  <si>
    <t>Total Day 2</t>
  </si>
  <si>
    <t>Total Day 1</t>
  </si>
  <si>
    <t>Buy</t>
  </si>
  <si>
    <t>Buy/Sell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</si>
</sst>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0.0%"/>
    <numFmt numFmtId="195" formatCode="[$-409]d\-mmm\-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5" fillId="0" borderId="10" xfId="53" applyFont="1" applyBorder="1">
      <alignment/>
      <protection/>
    </xf>
    <xf numFmtId="18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180" fontId="0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90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9" fontId="0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95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17.7109375" style="0" customWidth="1"/>
    <col min="2" max="2" width="12.57421875" style="0" bestFit="1" customWidth="1"/>
    <col min="3" max="3" width="11.57421875" style="0" bestFit="1" customWidth="1"/>
    <col min="4" max="4" width="15.28125" style="0" bestFit="1" customWidth="1"/>
    <col min="5" max="5" width="11.8515625" style="0" bestFit="1" customWidth="1"/>
    <col min="6" max="6" width="11.8515625" style="0" customWidth="1"/>
    <col min="7" max="7" width="14.8515625" style="0" customWidth="1"/>
    <col min="8" max="8" width="19.7109375" style="0" customWidth="1"/>
  </cols>
  <sheetData>
    <row r="1" spans="1:8" ht="25.5">
      <c r="A1" s="2" t="s">
        <v>5</v>
      </c>
      <c r="B1" s="2" t="s">
        <v>4</v>
      </c>
      <c r="C1" s="2" t="s">
        <v>3</v>
      </c>
      <c r="D1" s="2" t="s">
        <v>16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ht="12.75">
      <c r="A2" s="9" t="s">
        <v>1</v>
      </c>
      <c r="B2" s="28">
        <v>42801</v>
      </c>
      <c r="C2" s="11">
        <v>0.37653935185185183</v>
      </c>
      <c r="D2" s="1" t="s">
        <v>15</v>
      </c>
      <c r="E2" s="1">
        <v>25</v>
      </c>
      <c r="F2" s="1" t="s">
        <v>2</v>
      </c>
      <c r="G2" s="10">
        <v>19.29</v>
      </c>
      <c r="H2" s="1" t="s">
        <v>0</v>
      </c>
    </row>
    <row r="3" spans="1:10" ht="12.75">
      <c r="A3" s="9"/>
      <c r="B3" s="3"/>
      <c r="C3" s="11">
        <v>0.37656249999999997</v>
      </c>
      <c r="D3" s="1" t="s">
        <v>15</v>
      </c>
      <c r="E3" s="1">
        <v>224</v>
      </c>
      <c r="F3" s="1" t="s">
        <v>2</v>
      </c>
      <c r="G3" s="10">
        <v>19.29</v>
      </c>
      <c r="H3" s="1" t="s">
        <v>0</v>
      </c>
      <c r="J3" s="15"/>
    </row>
    <row r="4" spans="1:8" ht="12.75">
      <c r="A4" s="9"/>
      <c r="B4" s="3"/>
      <c r="C4" s="11">
        <v>0.3914236111111111</v>
      </c>
      <c r="D4" s="1" t="s">
        <v>15</v>
      </c>
      <c r="E4" s="1">
        <v>300</v>
      </c>
      <c r="F4" s="1" t="s">
        <v>2</v>
      </c>
      <c r="G4" s="10">
        <v>19.26</v>
      </c>
      <c r="H4" s="1" t="s">
        <v>0</v>
      </c>
    </row>
    <row r="5" spans="1:8" ht="12.75">
      <c r="A5" s="9"/>
      <c r="B5" s="3"/>
      <c r="C5" s="11">
        <v>0.3961574074074074</v>
      </c>
      <c r="D5" s="1" t="s">
        <v>15</v>
      </c>
      <c r="E5" s="1">
        <v>39</v>
      </c>
      <c r="F5" s="1" t="s">
        <v>2</v>
      </c>
      <c r="G5" s="10">
        <v>19.255</v>
      </c>
      <c r="H5" s="1" t="s">
        <v>0</v>
      </c>
    </row>
    <row r="6" spans="1:8" ht="12.75">
      <c r="A6" s="9"/>
      <c r="B6" s="3"/>
      <c r="C6" s="11">
        <v>0.3961689814814815</v>
      </c>
      <c r="D6" s="1" t="s">
        <v>15</v>
      </c>
      <c r="E6" s="1">
        <v>79</v>
      </c>
      <c r="F6" s="1" t="s">
        <v>2</v>
      </c>
      <c r="G6" s="10">
        <v>19.255</v>
      </c>
      <c r="H6" s="1" t="s">
        <v>0</v>
      </c>
    </row>
    <row r="7" spans="1:8" ht="12.75">
      <c r="A7" s="9"/>
      <c r="B7" s="3"/>
      <c r="C7" s="11">
        <v>0.3989583333333333</v>
      </c>
      <c r="D7" s="1" t="s">
        <v>15</v>
      </c>
      <c r="E7" s="1">
        <v>82</v>
      </c>
      <c r="F7" s="1" t="s">
        <v>2</v>
      </c>
      <c r="G7" s="10">
        <v>19.255</v>
      </c>
      <c r="H7" s="1" t="s">
        <v>0</v>
      </c>
    </row>
    <row r="8" spans="1:8" ht="12.75">
      <c r="A8" s="9"/>
      <c r="B8" s="3"/>
      <c r="C8" s="11">
        <v>0.4023611111111111</v>
      </c>
      <c r="D8" s="1" t="s">
        <v>15</v>
      </c>
      <c r="E8" s="1">
        <f>30+187+78</f>
        <v>295</v>
      </c>
      <c r="F8" s="1" t="s">
        <v>2</v>
      </c>
      <c r="G8" s="10">
        <v>19.17</v>
      </c>
      <c r="H8" s="1" t="s">
        <v>0</v>
      </c>
    </row>
    <row r="9" spans="1:8" ht="12.75">
      <c r="A9" s="9"/>
      <c r="B9" s="3"/>
      <c r="C9" s="11">
        <v>0.41172453703703704</v>
      </c>
      <c r="D9" s="1" t="s">
        <v>15</v>
      </c>
      <c r="E9" s="1">
        <f>300+5</f>
        <v>305</v>
      </c>
      <c r="F9" s="1" t="s">
        <v>2</v>
      </c>
      <c r="G9" s="10">
        <v>19.17</v>
      </c>
      <c r="H9" s="1" t="s">
        <v>0</v>
      </c>
    </row>
    <row r="10" spans="1:8" ht="12.75">
      <c r="A10" s="9"/>
      <c r="B10" s="3"/>
      <c r="C10" s="11">
        <v>0.4136226851851852</v>
      </c>
      <c r="D10" s="1" t="s">
        <v>15</v>
      </c>
      <c r="E10" s="1">
        <v>200</v>
      </c>
      <c r="F10" s="1" t="s">
        <v>2</v>
      </c>
      <c r="G10" s="10">
        <v>19.17</v>
      </c>
      <c r="H10" s="1" t="s">
        <v>0</v>
      </c>
    </row>
    <row r="11" spans="1:8" ht="12.75">
      <c r="A11" s="9"/>
      <c r="B11" s="3"/>
      <c r="C11" s="11">
        <v>0.42228009259259264</v>
      </c>
      <c r="D11" s="1" t="s">
        <v>15</v>
      </c>
      <c r="E11" s="1">
        <v>245</v>
      </c>
      <c r="F11" s="1" t="s">
        <v>2</v>
      </c>
      <c r="G11" s="10">
        <v>19.16</v>
      </c>
      <c r="H11" s="1" t="s">
        <v>0</v>
      </c>
    </row>
    <row r="12" spans="1:8" ht="12.75">
      <c r="A12" s="5"/>
      <c r="B12" s="3"/>
      <c r="C12" s="11">
        <v>0.43905092592592593</v>
      </c>
      <c r="D12" s="1" t="s">
        <v>15</v>
      </c>
      <c r="E12" s="1">
        <v>255</v>
      </c>
      <c r="F12" s="1" t="s">
        <v>2</v>
      </c>
      <c r="G12" s="10">
        <v>19.2</v>
      </c>
      <c r="H12" s="1" t="s">
        <v>0</v>
      </c>
    </row>
    <row r="13" spans="1:8" ht="12.75">
      <c r="A13" s="5"/>
      <c r="B13" s="3"/>
      <c r="C13" s="11">
        <v>0.44806712962962963</v>
      </c>
      <c r="D13" s="1" t="s">
        <v>15</v>
      </c>
      <c r="E13" s="1">
        <v>101</v>
      </c>
      <c r="F13" s="1" t="s">
        <v>2</v>
      </c>
      <c r="G13" s="10">
        <v>19.185</v>
      </c>
      <c r="H13" s="1" t="s">
        <v>0</v>
      </c>
    </row>
    <row r="14" spans="1:8" ht="12.75">
      <c r="A14" s="5"/>
      <c r="B14" s="3"/>
      <c r="C14" s="11">
        <v>0.4599652777777778</v>
      </c>
      <c r="D14" s="1" t="s">
        <v>15</v>
      </c>
      <c r="E14" s="1">
        <f>354+45</f>
        <v>399</v>
      </c>
      <c r="F14" s="1" t="s">
        <v>2</v>
      </c>
      <c r="G14" s="10">
        <v>19.185</v>
      </c>
      <c r="H14" s="1" t="s">
        <v>0</v>
      </c>
    </row>
    <row r="15" spans="1:8" ht="12.75">
      <c r="A15" s="5"/>
      <c r="B15" s="3"/>
      <c r="C15" s="11">
        <v>0.4600578703703704</v>
      </c>
      <c r="D15" s="1" t="s">
        <v>15</v>
      </c>
      <c r="E15" s="1">
        <v>19</v>
      </c>
      <c r="F15" s="1" t="s">
        <v>2</v>
      </c>
      <c r="G15" s="10">
        <v>19.16</v>
      </c>
      <c r="H15" s="1" t="s">
        <v>0</v>
      </c>
    </row>
    <row r="16" spans="1:8" ht="12.75">
      <c r="A16" s="5"/>
      <c r="B16" s="3"/>
      <c r="C16" s="11">
        <v>0.46479166666666666</v>
      </c>
      <c r="D16" s="1" t="s">
        <v>15</v>
      </c>
      <c r="E16" s="26">
        <v>481</v>
      </c>
      <c r="F16" s="26" t="s">
        <v>2</v>
      </c>
      <c r="G16" s="27">
        <v>19.16</v>
      </c>
      <c r="H16" s="1" t="s">
        <v>0</v>
      </c>
    </row>
    <row r="17" spans="1:8" ht="12.75">
      <c r="A17" s="5"/>
      <c r="B17" s="3"/>
      <c r="C17" s="11">
        <v>0.46479166666666666</v>
      </c>
      <c r="D17" s="1" t="s">
        <v>15</v>
      </c>
      <c r="E17" s="26">
        <v>50</v>
      </c>
      <c r="F17" s="26" t="s">
        <v>2</v>
      </c>
      <c r="G17" s="27">
        <v>19.14</v>
      </c>
      <c r="H17" s="1" t="s">
        <v>0</v>
      </c>
    </row>
    <row r="18" spans="1:8" ht="12.75">
      <c r="A18" s="5"/>
      <c r="B18" s="3"/>
      <c r="C18" s="11">
        <v>0.46488425925925925</v>
      </c>
      <c r="D18" s="1" t="s">
        <v>15</v>
      </c>
      <c r="E18" s="1">
        <f>225+25</f>
        <v>250</v>
      </c>
      <c r="F18" s="1" t="s">
        <v>2</v>
      </c>
      <c r="G18" s="10">
        <v>19.14</v>
      </c>
      <c r="H18" s="1" t="s">
        <v>0</v>
      </c>
    </row>
    <row r="19" spans="1:8" ht="12.75">
      <c r="A19" s="5"/>
      <c r="B19" s="4"/>
      <c r="C19" s="11">
        <v>0.470613425925926</v>
      </c>
      <c r="D19" s="1" t="s">
        <v>15</v>
      </c>
      <c r="E19" s="1">
        <f>282+918</f>
        <v>1200</v>
      </c>
      <c r="F19" s="1" t="s">
        <v>2</v>
      </c>
      <c r="G19" s="10">
        <v>19.14</v>
      </c>
      <c r="H19" s="1" t="s">
        <v>0</v>
      </c>
    </row>
    <row r="20" spans="1:8" ht="12.75">
      <c r="A20" s="5"/>
      <c r="B20" s="3"/>
      <c r="C20" s="11">
        <v>0.4787152777777777</v>
      </c>
      <c r="D20" s="1" t="s">
        <v>15</v>
      </c>
      <c r="E20" s="1">
        <f>138+26</f>
        <v>164</v>
      </c>
      <c r="F20" s="1" t="s">
        <v>2</v>
      </c>
      <c r="G20" s="10">
        <v>19.125</v>
      </c>
      <c r="H20" s="1" t="s">
        <v>0</v>
      </c>
    </row>
    <row r="21" spans="1:8" ht="12.75">
      <c r="A21" s="5"/>
      <c r="B21" s="4"/>
      <c r="C21" s="11">
        <v>0.4881712962962963</v>
      </c>
      <c r="D21" s="1" t="s">
        <v>15</v>
      </c>
      <c r="E21" s="1">
        <v>208</v>
      </c>
      <c r="F21" s="1" t="s">
        <v>2</v>
      </c>
      <c r="G21" s="10">
        <v>19.16</v>
      </c>
      <c r="H21" s="1" t="s">
        <v>0</v>
      </c>
    </row>
    <row r="22" spans="1:8" ht="12.75">
      <c r="A22" s="5"/>
      <c r="B22" s="3"/>
      <c r="C22" s="11">
        <v>0.5145717592592592</v>
      </c>
      <c r="D22" s="1" t="s">
        <v>15</v>
      </c>
      <c r="E22" s="1">
        <v>628</v>
      </c>
      <c r="F22" s="1" t="s">
        <v>2</v>
      </c>
      <c r="G22" s="10">
        <v>19.2</v>
      </c>
      <c r="H22" s="1" t="s">
        <v>0</v>
      </c>
    </row>
    <row r="23" spans="1:8" ht="12.75">
      <c r="A23" s="5"/>
      <c r="B23" s="4"/>
      <c r="C23" s="11">
        <v>0.5146990740740741</v>
      </c>
      <c r="D23" s="1" t="s">
        <v>15</v>
      </c>
      <c r="E23" s="1">
        <f>183+298+19</f>
        <v>500</v>
      </c>
      <c r="F23" s="1" t="s">
        <v>2</v>
      </c>
      <c r="G23" s="10">
        <v>19.22</v>
      </c>
      <c r="H23" s="1" t="s">
        <v>0</v>
      </c>
    </row>
    <row r="24" spans="1:8" ht="12.75">
      <c r="A24" s="5"/>
      <c r="B24" s="3"/>
      <c r="C24" s="12">
        <v>0.5147916666666666</v>
      </c>
      <c r="D24" s="1" t="s">
        <v>15</v>
      </c>
      <c r="E24" s="1">
        <f>322+178</f>
        <v>500</v>
      </c>
      <c r="F24" s="1" t="s">
        <v>2</v>
      </c>
      <c r="G24" s="13">
        <v>19.22</v>
      </c>
      <c r="H24" s="1" t="s">
        <v>0</v>
      </c>
    </row>
    <row r="25" spans="1:8" ht="12.75">
      <c r="A25" s="5"/>
      <c r="B25" s="3"/>
      <c r="C25" s="11">
        <v>0.5255555555555556</v>
      </c>
      <c r="D25" s="1" t="s">
        <v>15</v>
      </c>
      <c r="E25" s="1">
        <f>708+3</f>
        <v>711</v>
      </c>
      <c r="F25" s="1" t="s">
        <v>2</v>
      </c>
      <c r="G25" s="10">
        <v>19.24</v>
      </c>
      <c r="H25" s="1" t="s">
        <v>0</v>
      </c>
    </row>
    <row r="26" spans="1:8" ht="12.75">
      <c r="A26" s="5"/>
      <c r="B26" s="3"/>
      <c r="C26" s="11">
        <v>0.5256712962962963</v>
      </c>
      <c r="D26" s="1" t="s">
        <v>15</v>
      </c>
      <c r="E26" s="1">
        <v>289</v>
      </c>
      <c r="F26" s="1" t="s">
        <v>2</v>
      </c>
      <c r="G26" s="13">
        <v>19.285</v>
      </c>
      <c r="H26" s="1" t="s">
        <v>0</v>
      </c>
    </row>
    <row r="27" spans="1:8" ht="12.75">
      <c r="A27" s="5"/>
      <c r="B27" s="3"/>
      <c r="C27" s="11">
        <v>0.5333564814814815</v>
      </c>
      <c r="D27" s="1" t="s">
        <v>15</v>
      </c>
      <c r="E27" s="1">
        <f>274+26</f>
        <v>300</v>
      </c>
      <c r="F27" s="1" t="s">
        <v>2</v>
      </c>
      <c r="G27" s="10">
        <v>19.345</v>
      </c>
      <c r="H27" s="1" t="s">
        <v>0</v>
      </c>
    </row>
    <row r="28" spans="1:8" ht="12.75">
      <c r="A28" s="5"/>
      <c r="B28" s="3"/>
      <c r="C28" s="11">
        <v>0.5348032407407407</v>
      </c>
      <c r="D28" s="1" t="s">
        <v>15</v>
      </c>
      <c r="E28" s="1">
        <v>200</v>
      </c>
      <c r="F28" s="1" t="s">
        <v>2</v>
      </c>
      <c r="G28" s="10">
        <v>19.345</v>
      </c>
      <c r="H28" s="1" t="s">
        <v>0</v>
      </c>
    </row>
    <row r="29" spans="1:8" ht="12.75">
      <c r="A29" s="5"/>
      <c r="B29" s="3"/>
      <c r="C29" s="11">
        <v>0.5348726851851852</v>
      </c>
      <c r="D29" s="1" t="s">
        <v>15</v>
      </c>
      <c r="E29" s="1">
        <f>301+110+89</f>
        <v>500</v>
      </c>
      <c r="F29" s="1" t="s">
        <v>2</v>
      </c>
      <c r="G29" s="10">
        <v>19.3</v>
      </c>
      <c r="H29" s="1" t="s">
        <v>0</v>
      </c>
    </row>
    <row r="30" spans="1:10" ht="12.75">
      <c r="A30" s="5"/>
      <c r="B30" s="4"/>
      <c r="C30" s="11">
        <v>0.538125</v>
      </c>
      <c r="D30" s="1" t="s">
        <v>15</v>
      </c>
      <c r="E30" s="1">
        <f>108+500+390+2</f>
        <v>1000</v>
      </c>
      <c r="F30" s="1" t="s">
        <v>2</v>
      </c>
      <c r="G30" s="10">
        <v>19.3</v>
      </c>
      <c r="H30" s="1" t="s">
        <v>0</v>
      </c>
      <c r="J30" s="25"/>
    </row>
    <row r="31" spans="1:8" s="29" customFormat="1" ht="12.75">
      <c r="A31" s="16" t="s">
        <v>14</v>
      </c>
      <c r="B31" s="17"/>
      <c r="C31" s="18"/>
      <c r="D31" s="14" t="s">
        <v>15</v>
      </c>
      <c r="E31" s="20">
        <f>SUM(E2:E30)</f>
        <v>9549</v>
      </c>
      <c r="F31" s="20" t="s">
        <v>2</v>
      </c>
      <c r="G31" s="21">
        <v>19.21833</v>
      </c>
      <c r="H31" s="14"/>
    </row>
    <row r="32" spans="1:8" ht="12.75">
      <c r="A32" s="5"/>
      <c r="B32" s="28">
        <v>42802</v>
      </c>
      <c r="C32" s="11">
        <v>0.37653935185185183</v>
      </c>
      <c r="D32" s="1" t="s">
        <v>15</v>
      </c>
      <c r="E32" s="1">
        <f>132+68</f>
        <v>200</v>
      </c>
      <c r="F32" s="1" t="s">
        <v>2</v>
      </c>
      <c r="G32" s="23">
        <v>19.235</v>
      </c>
      <c r="H32" s="1" t="s">
        <v>0</v>
      </c>
    </row>
    <row r="33" spans="1:8" ht="12.75">
      <c r="A33" s="5"/>
      <c r="B33" s="3"/>
      <c r="C33" s="11">
        <v>0.39715277777777774</v>
      </c>
      <c r="D33" s="1" t="s">
        <v>15</v>
      </c>
      <c r="E33" s="7">
        <v>62</v>
      </c>
      <c r="F33" s="1" t="s">
        <v>2</v>
      </c>
      <c r="G33" s="23">
        <v>19.195</v>
      </c>
      <c r="H33" s="1" t="s">
        <v>0</v>
      </c>
    </row>
    <row r="34" spans="1:8" ht="12.75">
      <c r="A34" s="5"/>
      <c r="B34" s="4"/>
      <c r="C34" s="11">
        <v>0.41225694444444444</v>
      </c>
      <c r="D34" s="1" t="s">
        <v>15</v>
      </c>
      <c r="E34" s="1">
        <v>138</v>
      </c>
      <c r="F34" s="1" t="s">
        <v>2</v>
      </c>
      <c r="G34" s="23">
        <v>19.22</v>
      </c>
      <c r="H34" s="1" t="s">
        <v>0</v>
      </c>
    </row>
    <row r="35" spans="1:8" ht="12.75">
      <c r="A35" s="5"/>
      <c r="B35" s="3"/>
      <c r="C35" s="11">
        <v>0.412650462962963</v>
      </c>
      <c r="D35" s="1" t="s">
        <v>15</v>
      </c>
      <c r="E35" s="1">
        <f>269</f>
        <v>269</v>
      </c>
      <c r="F35" s="1" t="s">
        <v>2</v>
      </c>
      <c r="G35" s="23">
        <v>19.22</v>
      </c>
      <c r="H35" s="1" t="s">
        <v>0</v>
      </c>
    </row>
    <row r="36" spans="1:8" ht="12.75">
      <c r="A36" s="5"/>
      <c r="B36" s="3"/>
      <c r="C36" s="11">
        <v>0.4127662037037037</v>
      </c>
      <c r="D36" s="1" t="s">
        <v>15</v>
      </c>
      <c r="E36" s="1">
        <f>33+57</f>
        <v>90</v>
      </c>
      <c r="F36" s="1" t="s">
        <v>2</v>
      </c>
      <c r="G36" s="23">
        <v>19.22</v>
      </c>
      <c r="H36" s="1" t="s">
        <v>0</v>
      </c>
    </row>
    <row r="37" spans="1:8" ht="12.75">
      <c r="A37" s="5"/>
      <c r="B37" s="3"/>
      <c r="C37" s="11">
        <v>0.4211226851851852</v>
      </c>
      <c r="D37" s="1" t="s">
        <v>15</v>
      </c>
      <c r="E37" s="1">
        <v>90</v>
      </c>
      <c r="F37" s="1" t="s">
        <v>2</v>
      </c>
      <c r="G37" s="23">
        <v>19.175</v>
      </c>
      <c r="H37" s="1" t="s">
        <v>0</v>
      </c>
    </row>
    <row r="38" spans="1:8" ht="12.75">
      <c r="A38" s="5"/>
      <c r="B38" s="3"/>
      <c r="C38" s="11">
        <v>0.4211342592592593</v>
      </c>
      <c r="D38" s="1" t="s">
        <v>15</v>
      </c>
      <c r="E38" s="1">
        <f>109+95</f>
        <v>204</v>
      </c>
      <c r="F38" s="1" t="s">
        <v>2</v>
      </c>
      <c r="G38" s="23">
        <v>19.175</v>
      </c>
      <c r="H38" s="1" t="s">
        <v>0</v>
      </c>
    </row>
    <row r="39" spans="1:8" ht="12.75">
      <c r="A39" s="5"/>
      <c r="B39" s="3"/>
      <c r="C39" s="11">
        <v>0.4496643518518519</v>
      </c>
      <c r="D39" s="1" t="s">
        <v>15</v>
      </c>
      <c r="E39" s="1">
        <v>6</v>
      </c>
      <c r="F39" s="1" t="s">
        <v>2</v>
      </c>
      <c r="G39" s="23">
        <v>19.175</v>
      </c>
      <c r="H39" s="1" t="s">
        <v>0</v>
      </c>
    </row>
    <row r="40" spans="1:8" ht="12.75">
      <c r="A40" s="5"/>
      <c r="B40" s="3"/>
      <c r="C40" s="11">
        <v>0.4496643518518519</v>
      </c>
      <c r="D40" s="1" t="s">
        <v>15</v>
      </c>
      <c r="E40" s="1">
        <v>126</v>
      </c>
      <c r="F40" s="1" t="s">
        <v>2</v>
      </c>
      <c r="G40" s="23">
        <v>19.15</v>
      </c>
      <c r="H40" s="1" t="s">
        <v>0</v>
      </c>
    </row>
    <row r="41" spans="1:8" ht="12.75">
      <c r="A41" s="5"/>
      <c r="B41" s="3"/>
      <c r="C41" s="11">
        <v>0.4588888888888889</v>
      </c>
      <c r="D41" s="1" t="s">
        <v>15</v>
      </c>
      <c r="E41" s="1">
        <v>74</v>
      </c>
      <c r="F41" s="1" t="s">
        <v>2</v>
      </c>
      <c r="G41" s="23">
        <v>19.15</v>
      </c>
      <c r="H41" s="1" t="s">
        <v>0</v>
      </c>
    </row>
    <row r="42" spans="1:8" ht="12.75">
      <c r="A42" s="5"/>
      <c r="B42" s="3"/>
      <c r="C42" s="11">
        <v>0.47378472222222223</v>
      </c>
      <c r="D42" s="1" t="s">
        <v>15</v>
      </c>
      <c r="E42" s="1">
        <v>285</v>
      </c>
      <c r="F42" s="1" t="s">
        <v>2</v>
      </c>
      <c r="G42" s="23">
        <v>19.15</v>
      </c>
      <c r="H42" s="1" t="s">
        <v>0</v>
      </c>
    </row>
    <row r="43" spans="1:8" ht="12.75">
      <c r="A43" s="5"/>
      <c r="B43" s="4"/>
      <c r="C43" s="11">
        <v>0.4741203703703704</v>
      </c>
      <c r="D43" s="1" t="s">
        <v>15</v>
      </c>
      <c r="E43" s="1">
        <f>110+5</f>
        <v>115</v>
      </c>
      <c r="F43" s="1" t="s">
        <v>2</v>
      </c>
      <c r="G43" s="23">
        <v>19.16</v>
      </c>
      <c r="H43" s="1" t="s">
        <v>0</v>
      </c>
    </row>
    <row r="44" spans="1:8" ht="12.75">
      <c r="A44" s="5"/>
      <c r="B44" s="3"/>
      <c r="C44" s="11">
        <v>0.4743981481481481</v>
      </c>
      <c r="D44" s="1" t="s">
        <v>15</v>
      </c>
      <c r="E44" s="1">
        <f>90+410</f>
        <v>500</v>
      </c>
      <c r="F44" s="1" t="s">
        <v>2</v>
      </c>
      <c r="G44" s="23">
        <v>19.15</v>
      </c>
      <c r="H44" s="1" t="s">
        <v>0</v>
      </c>
    </row>
    <row r="45" spans="1:8" ht="12.75">
      <c r="A45" s="5"/>
      <c r="B45" s="3"/>
      <c r="C45" s="11">
        <v>0.4745138888888889</v>
      </c>
      <c r="D45" s="1" t="s">
        <v>15</v>
      </c>
      <c r="E45" s="1">
        <f>140+360</f>
        <v>500</v>
      </c>
      <c r="F45" s="1" t="s">
        <v>2</v>
      </c>
      <c r="G45" s="23">
        <v>19.15</v>
      </c>
      <c r="H45" s="1" t="s">
        <v>0</v>
      </c>
    </row>
    <row r="46" spans="1:8" ht="12.75">
      <c r="A46" s="5"/>
      <c r="B46" s="3"/>
      <c r="C46" s="11">
        <v>0.47496527777777775</v>
      </c>
      <c r="D46" s="1" t="s">
        <v>15</v>
      </c>
      <c r="E46" s="1">
        <v>500</v>
      </c>
      <c r="F46" s="1" t="s">
        <v>2</v>
      </c>
      <c r="G46" s="23">
        <v>19.15</v>
      </c>
      <c r="H46" s="1" t="s">
        <v>0</v>
      </c>
    </row>
    <row r="47" spans="1:8" ht="12.75">
      <c r="A47" s="5"/>
      <c r="B47" s="3"/>
      <c r="C47" s="11">
        <v>0.4755902777777778</v>
      </c>
      <c r="D47" s="1" t="s">
        <v>15</v>
      </c>
      <c r="E47" s="1">
        <f>380+460+160</f>
        <v>1000</v>
      </c>
      <c r="F47" s="1" t="s">
        <v>2</v>
      </c>
      <c r="G47" s="23">
        <v>19.15</v>
      </c>
      <c r="H47" s="1" t="s">
        <v>0</v>
      </c>
    </row>
    <row r="48" spans="1:8" ht="12.75">
      <c r="A48" s="5"/>
      <c r="B48" s="3"/>
      <c r="C48" s="11">
        <v>0.4756712962962963</v>
      </c>
      <c r="D48" s="1" t="s">
        <v>15</v>
      </c>
      <c r="E48" s="1">
        <f>200+300</f>
        <v>500</v>
      </c>
      <c r="F48" s="1" t="s">
        <v>2</v>
      </c>
      <c r="G48" s="23">
        <v>19.15</v>
      </c>
      <c r="H48" s="1" t="s">
        <v>0</v>
      </c>
    </row>
    <row r="49" spans="1:8" ht="12.75">
      <c r="A49" s="5"/>
      <c r="B49" s="4"/>
      <c r="C49" s="11">
        <v>0.47587962962962965</v>
      </c>
      <c r="D49" s="1" t="s">
        <v>15</v>
      </c>
      <c r="E49" s="1">
        <f>309+431+260</f>
        <v>1000</v>
      </c>
      <c r="F49" s="1" t="s">
        <v>2</v>
      </c>
      <c r="G49" s="23">
        <v>19.15</v>
      </c>
      <c r="H49" s="1" t="s">
        <v>0</v>
      </c>
    </row>
    <row r="50" spans="1:8" ht="12.75">
      <c r="A50" s="5"/>
      <c r="B50" s="4"/>
      <c r="C50" s="11">
        <v>0.4828472222222222</v>
      </c>
      <c r="D50" s="1" t="s">
        <v>15</v>
      </c>
      <c r="E50" s="1">
        <f>300+300+286+114</f>
        <v>1000</v>
      </c>
      <c r="F50" s="1" t="s">
        <v>2</v>
      </c>
      <c r="G50" s="23">
        <v>19.15</v>
      </c>
      <c r="H50" s="1" t="s">
        <v>0</v>
      </c>
    </row>
    <row r="51" spans="1:8" ht="12.75">
      <c r="A51" s="5"/>
      <c r="B51" s="4"/>
      <c r="C51" s="11">
        <v>0.4831828703703704</v>
      </c>
      <c r="D51" s="1" t="s">
        <v>15</v>
      </c>
      <c r="E51" s="1">
        <f>300+300+300+300+300+300+186+14</f>
        <v>2000</v>
      </c>
      <c r="F51" s="1" t="s">
        <v>2</v>
      </c>
      <c r="G51" s="23">
        <v>19.15</v>
      </c>
      <c r="H51" s="1" t="s">
        <v>0</v>
      </c>
    </row>
    <row r="52" spans="1:8" ht="12.75">
      <c r="A52" s="5"/>
      <c r="B52" s="3"/>
      <c r="C52" s="11">
        <v>0.483275462962963</v>
      </c>
      <c r="D52" s="1" t="s">
        <v>15</v>
      </c>
      <c r="E52" s="1">
        <v>300</v>
      </c>
      <c r="F52" s="1" t="s">
        <v>2</v>
      </c>
      <c r="G52" s="23">
        <v>19.11</v>
      </c>
      <c r="H52" s="1" t="s">
        <v>0</v>
      </c>
    </row>
    <row r="53" spans="1:8" ht="12.75">
      <c r="A53" s="5"/>
      <c r="B53" s="3"/>
      <c r="C53" s="11">
        <v>0.5144560185185185</v>
      </c>
      <c r="D53" s="1" t="s">
        <v>15</v>
      </c>
      <c r="E53" s="1">
        <f>110+90</f>
        <v>200</v>
      </c>
      <c r="F53" s="1" t="s">
        <v>2</v>
      </c>
      <c r="G53" s="23">
        <v>19.17</v>
      </c>
      <c r="H53" s="1" t="s">
        <v>0</v>
      </c>
    </row>
    <row r="54" spans="1:10" ht="12.75">
      <c r="A54" s="5"/>
      <c r="B54" s="3"/>
      <c r="C54" s="11">
        <v>0.5148611111111111</v>
      </c>
      <c r="D54" s="1" t="s">
        <v>15</v>
      </c>
      <c r="E54" s="1">
        <f>450+50</f>
        <v>500</v>
      </c>
      <c r="F54" s="1" t="s">
        <v>2</v>
      </c>
      <c r="G54" s="23">
        <v>19.17</v>
      </c>
      <c r="H54" s="1" t="s">
        <v>0</v>
      </c>
      <c r="J54" s="25"/>
    </row>
    <row r="55" spans="1:8" s="29" customFormat="1" ht="12.75">
      <c r="A55" s="16" t="s">
        <v>13</v>
      </c>
      <c r="B55" s="19"/>
      <c r="C55" s="18"/>
      <c r="D55" s="14" t="s">
        <v>15</v>
      </c>
      <c r="E55" s="20">
        <f>SUM(E32:E54)</f>
        <v>9659</v>
      </c>
      <c r="F55" s="20" t="s">
        <v>2</v>
      </c>
      <c r="G55" s="21">
        <v>19.15675</v>
      </c>
      <c r="H55" s="14"/>
    </row>
    <row r="56" spans="1:8" ht="12.75">
      <c r="A56" s="5"/>
      <c r="B56" s="28">
        <v>42803</v>
      </c>
      <c r="C56" s="11">
        <v>0.38182870370370375</v>
      </c>
      <c r="D56" s="1" t="s">
        <v>15</v>
      </c>
      <c r="E56" s="1">
        <v>327</v>
      </c>
      <c r="F56" s="1" t="s">
        <v>2</v>
      </c>
      <c r="G56" s="10">
        <v>19.145</v>
      </c>
      <c r="H56" s="1" t="s">
        <v>0</v>
      </c>
    </row>
    <row r="57" spans="1:8" ht="12.75">
      <c r="A57" s="5"/>
      <c r="B57" s="3"/>
      <c r="C57" s="11">
        <v>0.39836805555555554</v>
      </c>
      <c r="D57" s="1" t="s">
        <v>15</v>
      </c>
      <c r="E57" s="1">
        <f>45+255</f>
        <v>300</v>
      </c>
      <c r="F57" s="1" t="s">
        <v>2</v>
      </c>
      <c r="G57" s="10">
        <v>19.08</v>
      </c>
      <c r="H57" s="1" t="s">
        <v>0</v>
      </c>
    </row>
    <row r="58" spans="1:8" ht="12.75">
      <c r="A58" s="5"/>
      <c r="B58" s="4"/>
      <c r="C58" s="11">
        <v>0.40174768518518517</v>
      </c>
      <c r="D58" s="1" t="s">
        <v>15</v>
      </c>
      <c r="E58" s="1">
        <v>300</v>
      </c>
      <c r="F58" s="1" t="s">
        <v>2</v>
      </c>
      <c r="G58" s="10">
        <v>19.06</v>
      </c>
      <c r="H58" s="1" t="s">
        <v>0</v>
      </c>
    </row>
    <row r="59" spans="1:8" ht="12.75">
      <c r="A59" s="5"/>
      <c r="B59" s="3"/>
      <c r="C59" s="11">
        <v>0.40174768518518517</v>
      </c>
      <c r="D59" s="1" t="s">
        <v>15</v>
      </c>
      <c r="E59" s="1">
        <f>101+101+101+101+101+101+101+25</f>
        <v>732</v>
      </c>
      <c r="F59" s="1" t="s">
        <v>2</v>
      </c>
      <c r="G59" s="10">
        <v>19.02</v>
      </c>
      <c r="H59" s="1" t="s">
        <v>0</v>
      </c>
    </row>
    <row r="60" spans="1:8" ht="12.75">
      <c r="A60" s="5"/>
      <c r="B60" s="3"/>
      <c r="C60" s="11">
        <v>0.41261574074074076</v>
      </c>
      <c r="D60" s="1" t="s">
        <v>15</v>
      </c>
      <c r="E60" s="1">
        <f>101+76+58</f>
        <v>235</v>
      </c>
      <c r="F60" s="1" t="s">
        <v>2</v>
      </c>
      <c r="G60" s="10">
        <v>19.02</v>
      </c>
      <c r="H60" s="1" t="s">
        <v>0</v>
      </c>
    </row>
    <row r="61" spans="1:8" ht="12.75">
      <c r="A61" s="5"/>
      <c r="B61" s="3"/>
      <c r="C61" s="11">
        <v>0.4150578703703704</v>
      </c>
      <c r="D61" s="1" t="s">
        <v>15</v>
      </c>
      <c r="E61" s="1">
        <v>33</v>
      </c>
      <c r="F61" s="1" t="s">
        <v>2</v>
      </c>
      <c r="G61" s="10">
        <v>19.135</v>
      </c>
      <c r="H61" s="1" t="s">
        <v>0</v>
      </c>
    </row>
    <row r="62" spans="1:8" ht="12.75">
      <c r="A62" s="5"/>
      <c r="B62" s="4"/>
      <c r="C62" s="11">
        <v>0.4727662037037037</v>
      </c>
      <c r="D62" s="1" t="s">
        <v>15</v>
      </c>
      <c r="E62" s="1">
        <f>226+148+398+228</f>
        <v>1000</v>
      </c>
      <c r="F62" s="1" t="s">
        <v>2</v>
      </c>
      <c r="G62" s="10">
        <v>19.06</v>
      </c>
      <c r="H62" s="1" t="s">
        <v>0</v>
      </c>
    </row>
    <row r="63" spans="1:8" ht="12.75">
      <c r="A63" s="5"/>
      <c r="B63" s="3"/>
      <c r="C63" s="11">
        <v>0.4776736111111111</v>
      </c>
      <c r="D63" s="1" t="s">
        <v>15</v>
      </c>
      <c r="E63" s="1">
        <v>500</v>
      </c>
      <c r="F63" s="1" t="s">
        <v>2</v>
      </c>
      <c r="G63" s="10">
        <v>19</v>
      </c>
      <c r="H63" s="1" t="s">
        <v>0</v>
      </c>
    </row>
    <row r="64" spans="1:8" ht="12.75">
      <c r="A64" s="5"/>
      <c r="B64" s="3"/>
      <c r="C64" s="11">
        <v>0.47858796296296297</v>
      </c>
      <c r="D64" s="1" t="s">
        <v>15</v>
      </c>
      <c r="E64" s="1">
        <v>500</v>
      </c>
      <c r="F64" s="1" t="s">
        <v>2</v>
      </c>
      <c r="G64" s="10">
        <v>18.985</v>
      </c>
      <c r="H64" s="1" t="s">
        <v>0</v>
      </c>
    </row>
    <row r="65" spans="1:8" ht="12.75">
      <c r="A65" s="5"/>
      <c r="B65" s="3"/>
      <c r="C65" s="11">
        <v>0.47876157407407405</v>
      </c>
      <c r="D65" s="1" t="s">
        <v>15</v>
      </c>
      <c r="E65" s="1">
        <f>347+257</f>
        <v>604</v>
      </c>
      <c r="F65" s="1" t="s">
        <v>2</v>
      </c>
      <c r="G65" s="10">
        <v>18.985</v>
      </c>
      <c r="H65" s="1" t="s">
        <v>0</v>
      </c>
    </row>
    <row r="66" spans="1:8" ht="12.75">
      <c r="A66" s="5"/>
      <c r="B66" s="3"/>
      <c r="C66" s="11">
        <v>0.4851157407407407</v>
      </c>
      <c r="D66" s="1" t="s">
        <v>15</v>
      </c>
      <c r="E66" s="1">
        <v>396</v>
      </c>
      <c r="F66" s="1" t="s">
        <v>2</v>
      </c>
      <c r="G66" s="10">
        <v>18.985</v>
      </c>
      <c r="H66" s="1" t="s">
        <v>0</v>
      </c>
    </row>
    <row r="67" spans="1:8" ht="12.75">
      <c r="A67" s="5"/>
      <c r="B67" s="3"/>
      <c r="C67" s="11">
        <v>0.4853472222222222</v>
      </c>
      <c r="D67" s="1" t="s">
        <v>15</v>
      </c>
      <c r="E67" s="1">
        <f>24+353+38</f>
        <v>415</v>
      </c>
      <c r="F67" s="1" t="s">
        <v>2</v>
      </c>
      <c r="G67" s="10">
        <v>18.985</v>
      </c>
      <c r="H67" s="1" t="s">
        <v>0</v>
      </c>
    </row>
    <row r="68" spans="1:8" ht="12.75">
      <c r="A68" s="5"/>
      <c r="B68" s="3"/>
      <c r="C68" s="11">
        <v>0.490787037037037</v>
      </c>
      <c r="D68" s="1" t="s">
        <v>15</v>
      </c>
      <c r="E68" s="1">
        <v>85</v>
      </c>
      <c r="F68" s="1" t="s">
        <v>2</v>
      </c>
      <c r="G68" s="10">
        <v>18.985</v>
      </c>
      <c r="H68" s="1" t="s">
        <v>0</v>
      </c>
    </row>
    <row r="69" spans="1:8" ht="12.75">
      <c r="A69" s="5"/>
      <c r="B69" s="3"/>
      <c r="C69" s="11">
        <v>0.4909375</v>
      </c>
      <c r="D69" s="1" t="s">
        <v>15</v>
      </c>
      <c r="E69" s="1">
        <v>180</v>
      </c>
      <c r="F69" s="1" t="s">
        <v>2</v>
      </c>
      <c r="G69" s="10">
        <v>18.98</v>
      </c>
      <c r="H69" s="1" t="s">
        <v>0</v>
      </c>
    </row>
    <row r="70" spans="1:8" ht="12.75">
      <c r="A70" s="5"/>
      <c r="B70" s="3"/>
      <c r="C70" s="11">
        <v>0.49805555555555553</v>
      </c>
      <c r="D70" s="1" t="s">
        <v>15</v>
      </c>
      <c r="E70" s="1">
        <v>8</v>
      </c>
      <c r="F70" s="1" t="s">
        <v>2</v>
      </c>
      <c r="G70" s="10">
        <v>18.98</v>
      </c>
      <c r="H70" s="1" t="s">
        <v>0</v>
      </c>
    </row>
    <row r="71" spans="1:8" ht="12.75">
      <c r="A71" s="5"/>
      <c r="B71" s="3"/>
      <c r="C71" s="11">
        <v>0.508425925925926</v>
      </c>
      <c r="D71" s="1" t="s">
        <v>15</v>
      </c>
      <c r="E71" s="1">
        <f>199+113</f>
        <v>312</v>
      </c>
      <c r="F71" s="1" t="s">
        <v>2</v>
      </c>
      <c r="G71" s="10">
        <v>18.98</v>
      </c>
      <c r="H71" s="1" t="s">
        <v>0</v>
      </c>
    </row>
    <row r="72" spans="1:8" ht="12.75">
      <c r="A72" s="5"/>
      <c r="B72" s="3"/>
      <c r="C72" s="11">
        <v>0.5174884259259259</v>
      </c>
      <c r="D72" s="1" t="s">
        <v>15</v>
      </c>
      <c r="E72" s="1">
        <v>56</v>
      </c>
      <c r="F72" s="1" t="s">
        <v>2</v>
      </c>
      <c r="G72" s="10">
        <v>19.025</v>
      </c>
      <c r="H72" s="1" t="s">
        <v>0</v>
      </c>
    </row>
    <row r="73" spans="1:8" ht="12.75">
      <c r="A73" s="5"/>
      <c r="B73" s="4"/>
      <c r="C73" s="11">
        <v>0.5205092592592593</v>
      </c>
      <c r="D73" s="1" t="s">
        <v>15</v>
      </c>
      <c r="E73" s="1">
        <f>399+45</f>
        <v>444</v>
      </c>
      <c r="F73" s="1" t="s">
        <v>2</v>
      </c>
      <c r="G73" s="10">
        <v>19.05</v>
      </c>
      <c r="H73" s="1" t="s">
        <v>0</v>
      </c>
    </row>
    <row r="74" spans="1:8" ht="12.75">
      <c r="A74" s="5"/>
      <c r="B74" s="4"/>
      <c r="C74" s="11">
        <v>0.520613425925926</v>
      </c>
      <c r="D74" s="1" t="s">
        <v>15</v>
      </c>
      <c r="E74" s="1">
        <f>455+45</f>
        <v>500</v>
      </c>
      <c r="F74" s="1" t="s">
        <v>2</v>
      </c>
      <c r="G74" s="10">
        <v>19.05</v>
      </c>
      <c r="H74" s="1" t="s">
        <v>0</v>
      </c>
    </row>
    <row r="75" spans="1:8" ht="12.75">
      <c r="A75" s="5"/>
      <c r="B75" s="4"/>
      <c r="C75" s="11">
        <v>0.5207986111111111</v>
      </c>
      <c r="D75" s="1" t="s">
        <v>15</v>
      </c>
      <c r="E75" s="1">
        <f>391+109</f>
        <v>500</v>
      </c>
      <c r="F75" s="1" t="s">
        <v>2</v>
      </c>
      <c r="G75" s="10">
        <v>19.05</v>
      </c>
      <c r="H75" s="1" t="s">
        <v>0</v>
      </c>
    </row>
    <row r="76" spans="1:8" ht="12.75">
      <c r="A76" s="5"/>
      <c r="B76" s="3"/>
      <c r="C76" s="11">
        <v>0.5208680555555555</v>
      </c>
      <c r="D76" s="1" t="s">
        <v>15</v>
      </c>
      <c r="E76" s="1">
        <f>109+366</f>
        <v>475</v>
      </c>
      <c r="F76" s="1" t="s">
        <v>2</v>
      </c>
      <c r="G76" s="10">
        <v>19.05</v>
      </c>
      <c r="H76" s="1" t="s">
        <v>0</v>
      </c>
    </row>
    <row r="77" spans="1:8" ht="12.75">
      <c r="A77" s="5"/>
      <c r="B77" s="3"/>
      <c r="C77" s="11">
        <v>0.5363657407407407</v>
      </c>
      <c r="D77" s="1" t="s">
        <v>15</v>
      </c>
      <c r="E77" s="1">
        <v>25</v>
      </c>
      <c r="F77" s="1" t="s">
        <v>2</v>
      </c>
      <c r="G77" s="10">
        <v>19.05</v>
      </c>
      <c r="H77" s="1" t="s">
        <v>0</v>
      </c>
    </row>
    <row r="78" spans="1:8" ht="12.75">
      <c r="A78" s="5"/>
      <c r="B78" s="4"/>
      <c r="C78" s="11">
        <v>0.5440393518518518</v>
      </c>
      <c r="D78" s="1" t="s">
        <v>15</v>
      </c>
      <c r="E78" s="1">
        <v>500</v>
      </c>
      <c r="F78" s="1" t="s">
        <v>2</v>
      </c>
      <c r="G78" s="10">
        <v>19.02</v>
      </c>
      <c r="H78" s="1" t="s">
        <v>0</v>
      </c>
    </row>
    <row r="79" spans="1:8" ht="12.75">
      <c r="A79" s="5"/>
      <c r="B79" s="3"/>
      <c r="C79" s="11">
        <v>0.5601851851851852</v>
      </c>
      <c r="D79" s="1" t="s">
        <v>15</v>
      </c>
      <c r="E79" s="1">
        <f>1144+177</f>
        <v>1321</v>
      </c>
      <c r="F79" s="1" t="s">
        <v>2</v>
      </c>
      <c r="G79" s="10">
        <v>19.02</v>
      </c>
      <c r="H79" s="1" t="s">
        <v>0</v>
      </c>
    </row>
    <row r="80" spans="1:10" ht="12.75">
      <c r="A80" s="5"/>
      <c r="B80" s="3"/>
      <c r="C80" s="11">
        <v>0.5605092592592592</v>
      </c>
      <c r="D80" s="1" t="s">
        <v>15</v>
      </c>
      <c r="E80" s="1">
        <v>179</v>
      </c>
      <c r="F80" s="1" t="s">
        <v>2</v>
      </c>
      <c r="G80" s="10">
        <v>19.05</v>
      </c>
      <c r="H80" s="1" t="s">
        <v>0</v>
      </c>
      <c r="J80" s="25"/>
    </row>
    <row r="81" spans="1:8" s="29" customFormat="1" ht="12.75">
      <c r="A81" s="16" t="s">
        <v>12</v>
      </c>
      <c r="B81" s="19"/>
      <c r="C81" s="18"/>
      <c r="D81" s="14" t="s">
        <v>15</v>
      </c>
      <c r="E81" s="22">
        <f>SUM(E56:E80)</f>
        <v>9927</v>
      </c>
      <c r="F81" s="20" t="s">
        <v>2</v>
      </c>
      <c r="G81" s="21">
        <v>19.02792</v>
      </c>
      <c r="H81" s="14"/>
    </row>
    <row r="82" spans="1:8" ht="12.75">
      <c r="A82" s="5"/>
      <c r="B82" s="28">
        <v>42804</v>
      </c>
      <c r="C82" s="11">
        <v>0.37964120370370374</v>
      </c>
      <c r="D82" s="1" t="s">
        <v>15</v>
      </c>
      <c r="E82" s="1">
        <v>461</v>
      </c>
      <c r="F82" s="1" t="s">
        <v>2</v>
      </c>
      <c r="G82" s="10">
        <v>19.125</v>
      </c>
      <c r="H82" s="1" t="s">
        <v>0</v>
      </c>
    </row>
    <row r="83" spans="1:8" ht="12.75">
      <c r="A83" s="5"/>
      <c r="B83" s="3"/>
      <c r="C83" s="11">
        <v>0.3863078703703704</v>
      </c>
      <c r="D83" s="1" t="s">
        <v>15</v>
      </c>
      <c r="E83" s="1">
        <f>290+290+92</f>
        <v>672</v>
      </c>
      <c r="F83" s="1" t="s">
        <v>2</v>
      </c>
      <c r="G83" s="10">
        <v>19.15</v>
      </c>
      <c r="H83" s="1" t="s">
        <v>0</v>
      </c>
    </row>
    <row r="84" spans="1:8" ht="12.75">
      <c r="A84" s="5"/>
      <c r="B84" s="3"/>
      <c r="C84" s="11">
        <v>0.40552083333333333</v>
      </c>
      <c r="D84" s="1" t="s">
        <v>15</v>
      </c>
      <c r="E84" s="1">
        <f>425+382+193</f>
        <v>1000</v>
      </c>
      <c r="F84" s="1" t="s">
        <v>2</v>
      </c>
      <c r="G84" s="10">
        <v>19.17</v>
      </c>
      <c r="H84" s="1" t="s">
        <v>0</v>
      </c>
    </row>
    <row r="85" spans="1:8" ht="12.75">
      <c r="A85" s="5"/>
      <c r="B85" s="3"/>
      <c r="C85" s="11">
        <v>0.4185763888888889</v>
      </c>
      <c r="D85" s="1" t="s">
        <v>15</v>
      </c>
      <c r="E85" s="1">
        <f>500</f>
        <v>500</v>
      </c>
      <c r="F85" s="1" t="s">
        <v>2</v>
      </c>
      <c r="G85" s="10">
        <v>19.17</v>
      </c>
      <c r="H85" s="1" t="s">
        <v>0</v>
      </c>
    </row>
    <row r="86" spans="1:8" ht="12.75">
      <c r="A86" s="5"/>
      <c r="B86" s="3"/>
      <c r="C86" s="11">
        <v>0.41864583333333333</v>
      </c>
      <c r="D86" s="1" t="s">
        <v>15</v>
      </c>
      <c r="E86" s="1">
        <f>172+78+32+218</f>
        <v>500</v>
      </c>
      <c r="F86" s="1" t="s">
        <v>2</v>
      </c>
      <c r="G86" s="10">
        <v>19.17</v>
      </c>
      <c r="H86" s="1" t="s">
        <v>0</v>
      </c>
    </row>
    <row r="87" spans="1:8" ht="12.75">
      <c r="A87" s="5"/>
      <c r="B87" s="4"/>
      <c r="C87" s="11">
        <v>0.41886574074074073</v>
      </c>
      <c r="D87" s="1" t="s">
        <v>15</v>
      </c>
      <c r="E87" s="1">
        <f>453+230+164+153</f>
        <v>1000</v>
      </c>
      <c r="F87" s="1" t="s">
        <v>2</v>
      </c>
      <c r="G87" s="10">
        <v>19.17</v>
      </c>
      <c r="H87" s="1" t="s">
        <v>0</v>
      </c>
    </row>
    <row r="88" spans="1:8" ht="12.75">
      <c r="A88" s="5"/>
      <c r="B88" s="3"/>
      <c r="C88" s="11">
        <v>0.42662037037037037</v>
      </c>
      <c r="D88" s="1" t="s">
        <v>15</v>
      </c>
      <c r="E88" s="1">
        <v>145</v>
      </c>
      <c r="F88" s="1" t="s">
        <v>2</v>
      </c>
      <c r="G88" s="10">
        <v>19.155</v>
      </c>
      <c r="H88" s="1" t="s">
        <v>0</v>
      </c>
    </row>
    <row r="89" spans="1:8" ht="12.75">
      <c r="A89" s="5"/>
      <c r="B89" s="4"/>
      <c r="C89" s="11">
        <v>0.4273842592592592</v>
      </c>
      <c r="D89" s="1" t="s">
        <v>15</v>
      </c>
      <c r="E89" s="1">
        <v>33</v>
      </c>
      <c r="F89" s="1" t="s">
        <v>2</v>
      </c>
      <c r="G89" s="10">
        <v>19.155</v>
      </c>
      <c r="H89" s="1" t="s">
        <v>0</v>
      </c>
    </row>
    <row r="90" spans="1:8" ht="12.75">
      <c r="A90" s="5"/>
      <c r="B90" s="3"/>
      <c r="C90" s="11">
        <v>0.4341550925925926</v>
      </c>
      <c r="D90" s="1" t="s">
        <v>15</v>
      </c>
      <c r="E90" s="1">
        <f>292+30</f>
        <v>322</v>
      </c>
      <c r="F90" s="1" t="s">
        <v>2</v>
      </c>
      <c r="G90" s="10">
        <v>19.17</v>
      </c>
      <c r="H90" s="1" t="s">
        <v>0</v>
      </c>
    </row>
    <row r="91" spans="1:8" ht="12.75">
      <c r="A91" s="5"/>
      <c r="B91" s="3"/>
      <c r="C91" s="11">
        <v>0.4342361111111111</v>
      </c>
      <c r="D91" s="1" t="s">
        <v>15</v>
      </c>
      <c r="E91" s="1">
        <f>328+165+7</f>
        <v>500</v>
      </c>
      <c r="F91" s="1" t="s">
        <v>2</v>
      </c>
      <c r="G91" s="10">
        <v>19.17</v>
      </c>
      <c r="H91" s="1" t="s">
        <v>0</v>
      </c>
    </row>
    <row r="92" spans="1:8" ht="12.75">
      <c r="A92" s="5"/>
      <c r="B92" s="4"/>
      <c r="C92" s="11">
        <v>0.4360185185185185</v>
      </c>
      <c r="D92" s="1" t="s">
        <v>15</v>
      </c>
      <c r="E92" s="1">
        <v>160</v>
      </c>
      <c r="F92" s="1" t="s">
        <v>2</v>
      </c>
      <c r="G92" s="10">
        <v>19.155</v>
      </c>
      <c r="H92" s="1" t="s">
        <v>0</v>
      </c>
    </row>
    <row r="93" spans="1:8" ht="12.75">
      <c r="A93" s="5"/>
      <c r="B93" s="3"/>
      <c r="C93" s="11">
        <v>0.43623842592592593</v>
      </c>
      <c r="D93" s="1" t="s">
        <v>15</v>
      </c>
      <c r="E93" s="1">
        <v>46</v>
      </c>
      <c r="F93" s="1" t="s">
        <v>2</v>
      </c>
      <c r="G93" s="10">
        <v>19.155</v>
      </c>
      <c r="H93" s="1" t="s">
        <v>0</v>
      </c>
    </row>
    <row r="94" spans="1:8" ht="12.75">
      <c r="A94" s="5"/>
      <c r="B94" s="3"/>
      <c r="C94" s="11">
        <v>0.4547453703703704</v>
      </c>
      <c r="D94" s="1" t="s">
        <v>15</v>
      </c>
      <c r="E94" s="1">
        <f>241+53</f>
        <v>294</v>
      </c>
      <c r="F94" s="1" t="s">
        <v>2</v>
      </c>
      <c r="G94" s="10">
        <v>19.17</v>
      </c>
      <c r="H94" s="1" t="s">
        <v>0</v>
      </c>
    </row>
    <row r="95" spans="1:8" ht="12.75">
      <c r="A95" s="5"/>
      <c r="B95" s="3"/>
      <c r="C95" s="11">
        <v>0.4750462962962963</v>
      </c>
      <c r="D95" s="1" t="s">
        <v>15</v>
      </c>
      <c r="E95" s="1">
        <v>9</v>
      </c>
      <c r="F95" s="1" t="s">
        <v>2</v>
      </c>
      <c r="G95" s="10">
        <v>19.165</v>
      </c>
      <c r="H95" s="1" t="s">
        <v>0</v>
      </c>
    </row>
    <row r="96" spans="1:8" ht="12.75">
      <c r="A96" s="5"/>
      <c r="B96" s="3"/>
      <c r="C96" s="11">
        <v>0.4751273148148148</v>
      </c>
      <c r="D96" s="1" t="s">
        <v>15</v>
      </c>
      <c r="E96" s="1">
        <v>491</v>
      </c>
      <c r="F96" s="1" t="s">
        <v>2</v>
      </c>
      <c r="G96" s="10">
        <v>19.17</v>
      </c>
      <c r="H96" s="1" t="s">
        <v>0</v>
      </c>
    </row>
    <row r="97" spans="1:8" ht="12.75">
      <c r="A97" s="5"/>
      <c r="B97" s="3"/>
      <c r="C97" s="11">
        <v>0.5001157407407407</v>
      </c>
      <c r="D97" s="1" t="s">
        <v>15</v>
      </c>
      <c r="E97" s="1">
        <f>206+160</f>
        <v>366</v>
      </c>
      <c r="F97" s="1" t="s">
        <v>2</v>
      </c>
      <c r="G97" s="10">
        <v>19.18</v>
      </c>
      <c r="H97" s="1" t="s">
        <v>0</v>
      </c>
    </row>
    <row r="98" spans="1:8" ht="12.75">
      <c r="A98" s="5"/>
      <c r="B98" s="3"/>
      <c r="C98" s="11">
        <v>0.5002083333333334</v>
      </c>
      <c r="D98" s="1" t="s">
        <v>15</v>
      </c>
      <c r="E98" s="1">
        <f>134</f>
        <v>134</v>
      </c>
      <c r="F98" s="1" t="s">
        <v>2</v>
      </c>
      <c r="G98" s="10">
        <v>19.18</v>
      </c>
      <c r="H98" s="1" t="s">
        <v>0</v>
      </c>
    </row>
    <row r="99" spans="1:8" ht="12.75">
      <c r="A99" s="5"/>
      <c r="B99" s="3"/>
      <c r="C99" s="11">
        <v>0.5003356481481481</v>
      </c>
      <c r="D99" s="1" t="s">
        <v>15</v>
      </c>
      <c r="E99" s="1">
        <v>266</v>
      </c>
      <c r="F99" s="1" t="s">
        <v>2</v>
      </c>
      <c r="G99" s="10">
        <v>19.18</v>
      </c>
      <c r="H99" s="1" t="s">
        <v>0</v>
      </c>
    </row>
    <row r="100" spans="1:8" ht="12.75">
      <c r="A100" s="5"/>
      <c r="B100" s="3"/>
      <c r="C100" s="11">
        <v>0.5347685185185186</v>
      </c>
      <c r="D100" s="1" t="s">
        <v>15</v>
      </c>
      <c r="E100" s="1">
        <v>234</v>
      </c>
      <c r="F100" s="1" t="s">
        <v>2</v>
      </c>
      <c r="G100" s="10">
        <v>19.19</v>
      </c>
      <c r="H100" s="1" t="s">
        <v>0</v>
      </c>
    </row>
    <row r="101" spans="1:8" ht="12.75">
      <c r="A101" s="5"/>
      <c r="B101" s="4"/>
      <c r="C101" s="11">
        <v>0.5536111111111112</v>
      </c>
      <c r="D101" s="1" t="s">
        <v>15</v>
      </c>
      <c r="E101" s="1">
        <v>83</v>
      </c>
      <c r="F101" s="1" t="s">
        <v>2</v>
      </c>
      <c r="G101" s="10">
        <v>19.12</v>
      </c>
      <c r="H101" s="1" t="s">
        <v>0</v>
      </c>
    </row>
    <row r="102" spans="1:8" ht="12.75">
      <c r="A102" s="5"/>
      <c r="B102" s="3"/>
      <c r="C102" s="11">
        <v>0.5847222222222223</v>
      </c>
      <c r="D102" s="1" t="s">
        <v>15</v>
      </c>
      <c r="E102" s="1">
        <f>246+171</f>
        <v>417</v>
      </c>
      <c r="F102" s="1" t="s">
        <v>2</v>
      </c>
      <c r="G102" s="10">
        <v>19.2</v>
      </c>
      <c r="H102" s="1" t="s">
        <v>0</v>
      </c>
    </row>
    <row r="103" spans="1:8" ht="12.75">
      <c r="A103" s="5"/>
      <c r="B103" s="3"/>
      <c r="C103" s="11">
        <v>0.5848032407407407</v>
      </c>
      <c r="D103" s="1" t="s">
        <v>15</v>
      </c>
      <c r="E103" s="1">
        <f>435+65</f>
        <v>500</v>
      </c>
      <c r="F103" s="1" t="s">
        <v>2</v>
      </c>
      <c r="G103" s="10">
        <v>19.2</v>
      </c>
      <c r="H103" s="1" t="s">
        <v>0</v>
      </c>
    </row>
    <row r="104" spans="1:8" ht="12.75">
      <c r="A104" s="5"/>
      <c r="B104" s="4"/>
      <c r="C104" s="11">
        <v>0.5854166666666667</v>
      </c>
      <c r="D104" s="1" t="s">
        <v>15</v>
      </c>
      <c r="E104" s="1">
        <f>174+326</f>
        <v>500</v>
      </c>
      <c r="F104" s="1" t="s">
        <v>2</v>
      </c>
      <c r="G104" s="10">
        <v>19.185</v>
      </c>
      <c r="H104" s="1" t="s">
        <v>0</v>
      </c>
    </row>
    <row r="105" spans="1:8" ht="12.75">
      <c r="A105" s="5"/>
      <c r="B105" s="4"/>
      <c r="C105" s="11">
        <v>0.587488425925926</v>
      </c>
      <c r="D105" s="1" t="s">
        <v>15</v>
      </c>
      <c r="E105" s="1">
        <v>115</v>
      </c>
      <c r="F105" s="1" t="s">
        <v>2</v>
      </c>
      <c r="G105" s="10">
        <v>19.195</v>
      </c>
      <c r="H105" s="1" t="s">
        <v>0</v>
      </c>
    </row>
    <row r="106" spans="1:8" ht="12.75">
      <c r="A106" s="5"/>
      <c r="B106" s="4"/>
      <c r="C106" s="11">
        <v>0.5875</v>
      </c>
      <c r="D106" s="1" t="s">
        <v>15</v>
      </c>
      <c r="E106" s="1">
        <v>204</v>
      </c>
      <c r="F106" s="1" t="s">
        <v>2</v>
      </c>
      <c r="G106" s="10">
        <v>19.195</v>
      </c>
      <c r="H106" s="1" t="s">
        <v>0</v>
      </c>
    </row>
    <row r="107" spans="1:8" ht="12.75">
      <c r="A107" s="5"/>
      <c r="B107" s="4"/>
      <c r="C107" s="11">
        <v>0.5909722222222222</v>
      </c>
      <c r="D107" s="1" t="s">
        <v>15</v>
      </c>
      <c r="E107" s="1">
        <v>181</v>
      </c>
      <c r="F107" s="1" t="s">
        <v>2</v>
      </c>
      <c r="G107" s="10">
        <v>19.195</v>
      </c>
      <c r="H107" s="1" t="s">
        <v>0</v>
      </c>
    </row>
    <row r="108" spans="1:8" ht="12.75">
      <c r="A108" s="5"/>
      <c r="B108" s="3"/>
      <c r="C108" s="11">
        <v>0.6317013888888888</v>
      </c>
      <c r="D108" s="1" t="s">
        <v>15</v>
      </c>
      <c r="E108" s="1">
        <f>13</f>
        <v>13</v>
      </c>
      <c r="F108" s="1" t="s">
        <v>2</v>
      </c>
      <c r="G108" s="10">
        <v>19.15</v>
      </c>
      <c r="H108" s="1" t="s">
        <v>0</v>
      </c>
    </row>
    <row r="109" spans="1:8" ht="12.75">
      <c r="A109" s="5"/>
      <c r="B109" s="3"/>
      <c r="C109" s="11">
        <v>0.631724537037037</v>
      </c>
      <c r="D109" s="1" t="s">
        <v>15</v>
      </c>
      <c r="E109" s="1">
        <v>63</v>
      </c>
      <c r="F109" s="1" t="s">
        <v>2</v>
      </c>
      <c r="G109" s="10">
        <v>19.15</v>
      </c>
      <c r="H109" s="1" t="s">
        <v>0</v>
      </c>
    </row>
    <row r="110" spans="1:8" ht="12.75">
      <c r="A110" s="5"/>
      <c r="B110" s="3"/>
      <c r="C110" s="11">
        <v>0.6317824074074074</v>
      </c>
      <c r="D110" s="1" t="s">
        <v>15</v>
      </c>
      <c r="E110" s="1">
        <v>5</v>
      </c>
      <c r="F110" s="1" t="s">
        <v>2</v>
      </c>
      <c r="G110" s="10">
        <v>19.15</v>
      </c>
      <c r="H110" s="1" t="s">
        <v>0</v>
      </c>
    </row>
    <row r="111" spans="1:8" ht="12.75">
      <c r="A111" s="5"/>
      <c r="B111" s="3"/>
      <c r="C111" s="11">
        <v>0.6526273148148148</v>
      </c>
      <c r="D111" s="1" t="s">
        <v>15</v>
      </c>
      <c r="E111" s="1">
        <v>145</v>
      </c>
      <c r="F111" s="1" t="s">
        <v>2</v>
      </c>
      <c r="G111" s="10">
        <v>19.15</v>
      </c>
      <c r="H111" s="1" t="s">
        <v>0</v>
      </c>
    </row>
    <row r="112" spans="1:10" ht="12.75">
      <c r="A112" s="5"/>
      <c r="B112" s="4"/>
      <c r="C112" s="11">
        <v>0.6564930555555556</v>
      </c>
      <c r="D112" s="1" t="s">
        <v>15</v>
      </c>
      <c r="E112" s="1">
        <f>160+614</f>
        <v>774</v>
      </c>
      <c r="F112" s="1" t="s">
        <v>2</v>
      </c>
      <c r="G112" s="10">
        <v>19.15</v>
      </c>
      <c r="H112" s="1" t="s">
        <v>0</v>
      </c>
      <c r="J112" s="25"/>
    </row>
    <row r="113" spans="1:8" s="29" customFormat="1" ht="12.75">
      <c r="A113" s="16" t="s">
        <v>11</v>
      </c>
      <c r="B113" s="19"/>
      <c r="C113" s="18"/>
      <c r="D113" s="14" t="s">
        <v>15</v>
      </c>
      <c r="E113" s="20">
        <f>SUM(E82:E112)</f>
        <v>10133</v>
      </c>
      <c r="F113" s="20" t="s">
        <v>2</v>
      </c>
      <c r="G113" s="21">
        <v>19.16958</v>
      </c>
      <c r="H113" s="14"/>
    </row>
    <row r="114" spans="4:6" ht="12.75">
      <c r="D114" s="6" t="s">
        <v>10</v>
      </c>
      <c r="E114" s="24">
        <f>SUMIF(C2:C113,"",E2:E113)</f>
        <v>39268</v>
      </c>
      <c r="F114" s="8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5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Thalea Willms</cp:lastModifiedBy>
  <cp:lastPrinted>2017-03-14T07:36:57Z</cp:lastPrinted>
  <dcterms:created xsi:type="dcterms:W3CDTF">2008-01-09T15:02:24Z</dcterms:created>
  <dcterms:modified xsi:type="dcterms:W3CDTF">2017-03-14T16:14:20Z</dcterms:modified>
  <cp:category/>
  <cp:version/>
  <cp:contentType/>
  <cp:contentStatus/>
</cp:coreProperties>
</file>